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 Robinson\Desktop\"/>
    </mc:Choice>
  </mc:AlternateContent>
  <bookViews>
    <workbookView xWindow="0" yWindow="0" windowWidth="21345" windowHeight="10515"/>
  </bookViews>
  <sheets>
    <sheet name="Data" sheetId="3" r:id="rId1"/>
    <sheet name="Plot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3" l="1"/>
  <c r="L30" i="3"/>
  <c r="K31" i="3"/>
  <c r="L31" i="3"/>
  <c r="K32" i="3"/>
  <c r="L32" i="3"/>
  <c r="K33" i="3"/>
  <c r="L33" i="3"/>
  <c r="K34" i="3"/>
  <c r="L34" i="3"/>
  <c r="K35" i="3"/>
  <c r="L35" i="3"/>
  <c r="J31" i="3"/>
  <c r="J32" i="3"/>
  <c r="J33" i="3"/>
  <c r="J34" i="3"/>
  <c r="J35" i="3"/>
  <c r="J30" i="3"/>
  <c r="L25" i="3"/>
  <c r="L24" i="3"/>
  <c r="L23" i="3"/>
  <c r="L22" i="3"/>
  <c r="L21" i="3"/>
  <c r="L20" i="3"/>
  <c r="K25" i="3"/>
  <c r="K24" i="3"/>
  <c r="K23" i="3"/>
  <c r="K22" i="3"/>
  <c r="K21" i="3"/>
  <c r="K20" i="3"/>
  <c r="J25" i="3"/>
  <c r="J24" i="3"/>
  <c r="J23" i="3"/>
  <c r="J22" i="3"/>
  <c r="J21" i="3"/>
  <c r="J20" i="3"/>
  <c r="S9" i="3"/>
  <c r="T9" i="3" s="1"/>
  <c r="S10" i="3"/>
  <c r="T10" i="3" s="1"/>
  <c r="S11" i="3"/>
  <c r="T11" i="3" s="1"/>
  <c r="S12" i="3"/>
  <c r="T12" i="3" s="1"/>
  <c r="S13" i="3"/>
  <c r="T13" i="3" s="1"/>
  <c r="S8" i="3"/>
  <c r="T8" i="3" s="1"/>
  <c r="P9" i="3"/>
  <c r="Q9" i="3" s="1"/>
  <c r="P10" i="3"/>
  <c r="Q10" i="3" s="1"/>
  <c r="P11" i="3"/>
  <c r="Q11" i="3" s="1"/>
  <c r="P12" i="3"/>
  <c r="Q12" i="3" s="1"/>
  <c r="P13" i="3"/>
  <c r="Q13" i="3" s="1"/>
  <c r="P8" i="3"/>
  <c r="Q8" i="3" s="1"/>
  <c r="M9" i="3"/>
  <c r="N9" i="3" s="1"/>
  <c r="M10" i="3"/>
  <c r="N10" i="3" s="1"/>
  <c r="M11" i="3"/>
  <c r="N11" i="3" s="1"/>
  <c r="M12" i="3"/>
  <c r="N12" i="3" s="1"/>
  <c r="M13" i="3"/>
  <c r="N13" i="3" s="1"/>
  <c r="M8" i="3"/>
  <c r="N8" i="3" s="1"/>
  <c r="J9" i="3"/>
  <c r="K9" i="3" s="1"/>
  <c r="J10" i="3"/>
  <c r="K10" i="3" s="1"/>
  <c r="J11" i="3"/>
  <c r="K11" i="3" s="1"/>
  <c r="J12" i="3"/>
  <c r="K12" i="3" s="1"/>
  <c r="J13" i="3"/>
  <c r="K13" i="3" s="1"/>
  <c r="J8" i="3"/>
  <c r="K8" i="3" s="1"/>
  <c r="R9" i="3"/>
  <c r="R10" i="3"/>
  <c r="R11" i="3"/>
  <c r="R12" i="3"/>
  <c r="R13" i="3"/>
  <c r="R8" i="3"/>
  <c r="O9" i="3"/>
  <c r="O10" i="3"/>
  <c r="O11" i="3"/>
  <c r="O12" i="3"/>
  <c r="O13" i="3"/>
  <c r="O8" i="3"/>
  <c r="L9" i="3"/>
  <c r="L10" i="3"/>
  <c r="L11" i="3"/>
  <c r="L12" i="3"/>
  <c r="L13" i="3"/>
  <c r="L8" i="3"/>
  <c r="I9" i="3"/>
  <c r="I10" i="3"/>
  <c r="I11" i="3"/>
  <c r="I12" i="3"/>
  <c r="I13" i="3"/>
  <c r="I8" i="3"/>
</calcChain>
</file>

<file path=xl/sharedStrings.xml><?xml version="1.0" encoding="utf-8"?>
<sst xmlns="http://schemas.openxmlformats.org/spreadsheetml/2006/main" count="132" uniqueCount="35">
  <si>
    <t>DATA</t>
  </si>
  <si>
    <t>NO SWMR</t>
  </si>
  <si>
    <t>SWMR</t>
  </si>
  <si>
    <t>FREQ FLUSH</t>
  </si>
  <si>
    <t>1D sm chunk</t>
  </si>
  <si>
    <t>1D lg chunk</t>
  </si>
  <si>
    <t>2D X sm chunk</t>
  </si>
  <si>
    <t>2D Y sm chunk</t>
  </si>
  <si>
    <t>2D XY sm chunk</t>
  </si>
  <si>
    <t>Scaled</t>
  </si>
  <si>
    <t>RARE FLUSH</t>
  </si>
  <si>
    <t>2.5 M</t>
  </si>
  <si>
    <t>Small chunk size (all dimensions)</t>
  </si>
  <si>
    <t>Large chunk size (only used in 1D case)</t>
  </si>
  <si>
    <t># elements to write before flush (freq flush case)</t>
  </si>
  <si>
    <t>10 K</t>
  </si>
  <si>
    <t># elements to write before flush (rare flush case)</t>
  </si>
  <si>
    <t>25 M</t>
  </si>
  <si>
    <t>Number of elements written (2D case)</t>
  </si>
  <si>
    <t>Number of elements written (1D case)</t>
  </si>
  <si>
    <t>and could be appended in either the X, Y, or XY diagonal direction.</t>
  </si>
  <si>
    <t>In the 2D case, elements were written in chunk-sized blocks</t>
  </si>
  <si>
    <t>The latest file format was always used.</t>
  </si>
  <si>
    <t>The revise_chksum_retry branch was used to build the test program.</t>
  </si>
  <si>
    <t>1D hg chunk</t>
  </si>
  <si>
    <t>MEAN</t>
  </si>
  <si>
    <t>STD DEV</t>
  </si>
  <si>
    <t>n</t>
  </si>
  <si>
    <t>SEM</t>
  </si>
  <si>
    <t>100 K</t>
  </si>
  <si>
    <t>Huge chunk size (only used in 1D case)</t>
  </si>
  <si>
    <t>INDIVIDUAL TRIALS</t>
  </si>
  <si>
    <t>% change</t>
  </si>
  <si>
    <t>SEM = Standard Error of the Mean</t>
  </si>
  <si>
    <t>Tests were run on jam (32-bit Linux) on /mnt/scr1 (ext3 local file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</si>
</sst>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ADEEF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164" fontId="0" fillId="3" borderId="4" xfId="0" applyNumberForma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64" fontId="0" fillId="4" borderId="4" xfId="0" applyNumberFormat="1" applyFill="1" applyBorder="1"/>
    <xf numFmtId="164" fontId="0" fillId="4" borderId="0" xfId="0" applyNumberFormat="1" applyFill="1" applyBorder="1"/>
    <xf numFmtId="164" fontId="0" fillId="4" borderId="5" xfId="0" applyNumberFormat="1" applyFill="1" applyBorder="1"/>
    <xf numFmtId="164" fontId="0" fillId="5" borderId="4" xfId="0" applyNumberFormat="1" applyFill="1" applyBorder="1"/>
    <xf numFmtId="164" fontId="0" fillId="5" borderId="0" xfId="0" applyNumberFormat="1" applyFill="1" applyBorder="1"/>
    <xf numFmtId="164" fontId="0" fillId="5" borderId="5" xfId="0" applyNumberFormat="1" applyFill="1" applyBorder="1"/>
    <xf numFmtId="164" fontId="0" fillId="6" borderId="4" xfId="0" applyNumberFormat="1" applyFill="1" applyBorder="1"/>
    <xf numFmtId="164" fontId="0" fillId="6" borderId="0" xfId="0" applyNumberFormat="1" applyFill="1" applyBorder="1"/>
    <xf numFmtId="164" fontId="0" fillId="6" borderId="5" xfId="0" applyNumberFormat="1" applyFill="1" applyBorder="1"/>
    <xf numFmtId="164" fontId="0" fillId="7" borderId="4" xfId="0" applyNumberFormat="1" applyFill="1" applyBorder="1"/>
    <xf numFmtId="164" fontId="0" fillId="7" borderId="0" xfId="0" applyNumberFormat="1" applyFill="1" applyBorder="1"/>
    <xf numFmtId="164" fontId="0" fillId="7" borderId="5" xfId="0" applyNumberFormat="1" applyFill="1" applyBorder="1"/>
    <xf numFmtId="164" fontId="0" fillId="8" borderId="6" xfId="0" applyNumberFormat="1" applyFill="1" applyBorder="1"/>
    <xf numFmtId="164" fontId="0" fillId="8" borderId="7" xfId="0" applyNumberFormat="1" applyFill="1" applyBorder="1"/>
    <xf numFmtId="164" fontId="0" fillId="8" borderId="8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3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6" borderId="14" xfId="0" applyFill="1" applyBorder="1"/>
    <xf numFmtId="0" fontId="0" fillId="7" borderId="14" xfId="0" applyFill="1" applyBorder="1"/>
    <xf numFmtId="0" fontId="0" fillId="8" borderId="15" xfId="0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DAE9"/>
      <color rgb="FF8BE7F1"/>
      <color rgb="FFADEEF5"/>
      <color rgb="FFCC99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1D huge chunk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Data!$H$8</c:f>
              <c:strCache>
                <c:ptCount val="1"/>
                <c:pt idx="0">
                  <c:v>1D hg chunk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4.0000000000000001E-3</c:v>
                </c:pt>
                <c:pt idx="1">
                  <c:v>5.0000000000000001E-3</c:v>
                </c:pt>
                <c:pt idx="2">
                  <c:v>6.0000000000000001E-3</c:v>
                </c:pt>
                <c:pt idx="3">
                  <c:v>4.0000000000000001E-3</c:v>
                </c:pt>
              </c:numLit>
            </c:plus>
            <c:minus>
              <c:numLit>
                <c:formatCode>General</c:formatCode>
                <c:ptCount val="4"/>
                <c:pt idx="0">
                  <c:v>4.0000000000000001E-3</c:v>
                </c:pt>
                <c:pt idx="1">
                  <c:v>5.0000000000000001E-3</c:v>
                </c:pt>
                <c:pt idx="2">
                  <c:v>6.0000000000000001E-3</c:v>
                </c:pt>
                <c:pt idx="3">
                  <c:v>4.0000000000000001E-3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(Data!$I$8,Data!$L$8,Data!$O$8,Data!$R$8)</c:f>
              <c:numCache>
                <c:formatCode>0.000</c:formatCode>
                <c:ptCount val="4"/>
                <c:pt idx="0">
                  <c:v>3.1999999999999994E-2</c:v>
                </c:pt>
                <c:pt idx="1">
                  <c:v>2.4833333333333332E-2</c:v>
                </c:pt>
                <c:pt idx="2">
                  <c:v>2.8333333333333332E-2</c:v>
                </c:pt>
                <c:pt idx="3">
                  <c:v>2.3500000000000004E-2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27208"/>
        <c:axId val="194935784"/>
      </c:barChart>
      <c:catAx>
        <c:axId val="19492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35784"/>
        <c:crosses val="autoZero"/>
        <c:auto val="1"/>
        <c:lblAlgn val="ctr"/>
        <c:lblOffset val="100"/>
        <c:noMultiLvlLbl val="0"/>
      </c:catAx>
      <c:valAx>
        <c:axId val="19493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</a:t>
                </a:r>
                <a:r>
                  <a:rPr lang="en-US" baseline="0"/>
                  <a:t> time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2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1D large chunk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3.0000000000000001E-3</c:v>
                </c:pt>
                <c:pt idx="1">
                  <c:v>4.9000000000000002E-2</c:v>
                </c:pt>
                <c:pt idx="2">
                  <c:v>3.3000000000000002E-2</c:v>
                </c:pt>
                <c:pt idx="3">
                  <c:v>3.0000000000000001E-3</c:v>
                </c:pt>
              </c:numLit>
            </c:plus>
            <c:minus>
              <c:numLit>
                <c:formatCode>General</c:formatCode>
                <c:ptCount val="4"/>
                <c:pt idx="0">
                  <c:v>3.0000000000000001E-3</c:v>
                </c:pt>
                <c:pt idx="1">
                  <c:v>4.9000000000000002E-2</c:v>
                </c:pt>
                <c:pt idx="2">
                  <c:v>3.3000000000000002E-2</c:v>
                </c:pt>
                <c:pt idx="3">
                  <c:v>3.0000000000000001E-3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(Data!$I$9,Data!$L$9,Data!$O$9,Data!$R$9)</c:f>
              <c:numCache>
                <c:formatCode>0.000</c:formatCode>
                <c:ptCount val="4"/>
                <c:pt idx="0">
                  <c:v>9.5999999999999988E-2</c:v>
                </c:pt>
                <c:pt idx="1">
                  <c:v>0.17183333333333331</c:v>
                </c:pt>
                <c:pt idx="2">
                  <c:v>0.68683333333333341</c:v>
                </c:pt>
                <c:pt idx="3">
                  <c:v>0.17416666666666669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706960"/>
        <c:axId val="142707344"/>
      </c:barChart>
      <c:catAx>
        <c:axId val="1427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7344"/>
        <c:crosses val="autoZero"/>
        <c:auto val="1"/>
        <c:lblAlgn val="ctr"/>
        <c:lblOffset val="100"/>
        <c:noMultiLvlLbl val="0"/>
      </c:catAx>
      <c:valAx>
        <c:axId val="1427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</a:t>
                </a:r>
                <a:r>
                  <a:rPr lang="en-US" baseline="0"/>
                  <a:t> time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1D small chunk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0.115</c:v>
                </c:pt>
                <c:pt idx="1">
                  <c:v>6.9000000000000006E-2</c:v>
                </c:pt>
                <c:pt idx="2">
                  <c:v>0.36599999999999999</c:v>
                </c:pt>
                <c:pt idx="3">
                  <c:v>0.55000000000000004</c:v>
                </c:pt>
              </c:numLit>
            </c:plus>
            <c:minus>
              <c:numLit>
                <c:formatCode>General</c:formatCode>
                <c:ptCount val="4"/>
                <c:pt idx="0">
                  <c:v>0.115</c:v>
                </c:pt>
                <c:pt idx="1">
                  <c:v>6.9000000000000006E-2</c:v>
                </c:pt>
                <c:pt idx="2">
                  <c:v>0.36599999999999999</c:v>
                </c:pt>
                <c:pt idx="3">
                  <c:v>0.55000000000000004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(Data!$I$10,Data!$L$10,Data!$O$10,Data!$R$10)</c:f>
              <c:numCache>
                <c:formatCode>0.000</c:formatCode>
                <c:ptCount val="4"/>
                <c:pt idx="0">
                  <c:v>6.9463333333333326</c:v>
                </c:pt>
                <c:pt idx="1">
                  <c:v>9.7313333333333318</c:v>
                </c:pt>
                <c:pt idx="2">
                  <c:v>20.647499999999997</c:v>
                </c:pt>
                <c:pt idx="3">
                  <c:v>10.291500000000001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656840"/>
        <c:axId val="194665416"/>
      </c:barChart>
      <c:catAx>
        <c:axId val="19465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65416"/>
        <c:crosses val="autoZero"/>
        <c:auto val="1"/>
        <c:lblAlgn val="ctr"/>
        <c:lblOffset val="100"/>
        <c:noMultiLvlLbl val="0"/>
      </c:catAx>
      <c:valAx>
        <c:axId val="19466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 Appending Along X Axis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2D Appending in X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1.911</c:v>
                </c:pt>
                <c:pt idx="1">
                  <c:v>2.8260000000000001</c:v>
                </c:pt>
                <c:pt idx="2">
                  <c:v>0.38700000000000001</c:v>
                </c:pt>
                <c:pt idx="3">
                  <c:v>0.92800000000000005</c:v>
                </c:pt>
              </c:numLit>
            </c:plus>
            <c:minus>
              <c:numLit>
                <c:formatCode>General</c:formatCode>
                <c:ptCount val="4"/>
                <c:pt idx="0">
                  <c:v>1.911</c:v>
                </c:pt>
                <c:pt idx="1">
                  <c:v>2.8260000000000001</c:v>
                </c:pt>
                <c:pt idx="2">
                  <c:v>0.38700000000000001</c:v>
                </c:pt>
                <c:pt idx="3">
                  <c:v>0.92800000000000005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(Data!$I$11,Data!$L$11,Data!$O$11,Data!$R$11)</c:f>
              <c:numCache>
                <c:formatCode>0.000</c:formatCode>
                <c:ptCount val="4"/>
                <c:pt idx="0">
                  <c:v>20.8995</c:v>
                </c:pt>
                <c:pt idx="1">
                  <c:v>28.558666666666671</c:v>
                </c:pt>
                <c:pt idx="2">
                  <c:v>33.593333333333334</c:v>
                </c:pt>
                <c:pt idx="3">
                  <c:v>24.812666666666662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614600"/>
        <c:axId val="141614992"/>
      </c:barChart>
      <c:catAx>
        <c:axId val="14161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4992"/>
        <c:crosses val="autoZero"/>
        <c:auto val="1"/>
        <c:lblAlgn val="ctr"/>
        <c:lblOffset val="100"/>
        <c:noMultiLvlLbl val="0"/>
      </c:catAx>
      <c:valAx>
        <c:axId val="14161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 Appending Along Y Axis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2D Appending in Y</c:v>
          </c:tx>
          <c:spPr>
            <a:solidFill>
              <a:srgbClr val="CC99FF"/>
            </a:solidFill>
            <a:ln>
              <a:solidFill>
                <a:srgbClr val="7030A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0.79500000000000004</c:v>
                </c:pt>
                <c:pt idx="1">
                  <c:v>1.875</c:v>
                </c:pt>
                <c:pt idx="2">
                  <c:v>0.34100000000000003</c:v>
                </c:pt>
                <c:pt idx="3">
                  <c:v>2.1059999999999999</c:v>
                </c:pt>
              </c:numLit>
            </c:plus>
            <c:minus>
              <c:numLit>
                <c:formatCode>General</c:formatCode>
                <c:ptCount val="4"/>
                <c:pt idx="0">
                  <c:v>0.79500000000000004</c:v>
                </c:pt>
                <c:pt idx="1">
                  <c:v>1.875</c:v>
                </c:pt>
                <c:pt idx="2">
                  <c:v>0.34100000000000003</c:v>
                </c:pt>
                <c:pt idx="3">
                  <c:v>2.1059999999999999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(Data!$I$12,Data!$L$12,Data!$O$12,Data!$R$12)</c:f>
              <c:numCache>
                <c:formatCode>0.000</c:formatCode>
                <c:ptCount val="4"/>
                <c:pt idx="0">
                  <c:v>20.114999999999998</c:v>
                </c:pt>
                <c:pt idx="1">
                  <c:v>27.077833333333331</c:v>
                </c:pt>
                <c:pt idx="2">
                  <c:v>33.590833333333336</c:v>
                </c:pt>
                <c:pt idx="3">
                  <c:v>26.798833333333334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17736"/>
        <c:axId val="141618128"/>
      </c:barChart>
      <c:catAx>
        <c:axId val="14161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128"/>
        <c:crosses val="autoZero"/>
        <c:auto val="1"/>
        <c:lblAlgn val="ctr"/>
        <c:lblOffset val="100"/>
        <c:noMultiLvlLbl val="0"/>
      </c:catAx>
      <c:valAx>
        <c:axId val="1416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2D Appending Along XY Diagonal</c:v>
          </c:tx>
          <c:spPr>
            <a:solidFill>
              <a:srgbClr val="8BE7F1"/>
            </a:solidFill>
            <a:ln>
              <a:solidFill>
                <a:srgbClr val="4DDAE9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3.2810000000000001</c:v>
                </c:pt>
                <c:pt idx="1">
                  <c:v>2.218</c:v>
                </c:pt>
                <c:pt idx="2">
                  <c:v>0.14699999999999999</c:v>
                </c:pt>
                <c:pt idx="3">
                  <c:v>0.51800000000000002</c:v>
                </c:pt>
              </c:numLit>
            </c:plus>
            <c:minus>
              <c:numLit>
                <c:formatCode>General</c:formatCode>
                <c:ptCount val="4"/>
                <c:pt idx="0">
                  <c:v>3.2810000000000001</c:v>
                </c:pt>
                <c:pt idx="1">
                  <c:v>2.218</c:v>
                </c:pt>
                <c:pt idx="2">
                  <c:v>0.14699999999999999</c:v>
                </c:pt>
                <c:pt idx="3">
                  <c:v>0.51800000000000002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(Data!$J$6,Data!$M$6,Data!$P$6,Data!$S$6)</c:f>
              <c:strCache>
                <c:ptCount val="4"/>
                <c:pt idx="0">
                  <c:v>NO SWMR</c:v>
                </c:pt>
                <c:pt idx="1">
                  <c:v>SWMR</c:v>
                </c:pt>
                <c:pt idx="2">
                  <c:v>FREQ FLUSH</c:v>
                </c:pt>
                <c:pt idx="3">
                  <c:v>RARE FLUSH</c:v>
                </c:pt>
              </c:strCache>
            </c:strRef>
          </c:cat>
          <c:val>
            <c:numRef>
              <c:f>(Data!$I$13,Data!$L$13,Data!$O$13,Data!$R$13)</c:f>
              <c:numCache>
                <c:formatCode>0.000</c:formatCode>
                <c:ptCount val="4"/>
                <c:pt idx="0">
                  <c:v>21.253</c:v>
                </c:pt>
                <c:pt idx="1">
                  <c:v>24.121333333333336</c:v>
                </c:pt>
                <c:pt idx="2">
                  <c:v>25.592499999999998</c:v>
                </c:pt>
                <c:pt idx="3">
                  <c:v>21.101333333333333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18912"/>
        <c:axId val="141619304"/>
      </c:barChart>
      <c:catAx>
        <c:axId val="1416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9304"/>
        <c:crosses val="autoZero"/>
        <c:auto val="1"/>
        <c:lblAlgn val="ctr"/>
        <c:lblOffset val="100"/>
        <c:noMultiLvlLbl val="0"/>
      </c:catAx>
      <c:valAx>
        <c:axId val="1416193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execution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109538</xdr:colOff>
      <xdr:row>1</xdr:row>
      <xdr:rowOff>14288</xdr:rowOff>
    </xdr:from>
    <xdr:to>
      <xdr:col>17</xdr:col>
      <xdr:colOff>385763</xdr:colOff>
      <xdr:row>11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1</xdr:row>
      <xdr:rowOff>0</xdr:rowOff>
    </xdr:from>
    <xdr:to>
      <xdr:col>11</xdr:col>
      <xdr:colOff>538163</xdr:colOff>
      <xdr:row>11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</xdr:row>
      <xdr:rowOff>0</xdr:rowOff>
    </xdr:from>
    <xdr:to>
      <xdr:col>5</xdr:col>
      <xdr:colOff>585788</xdr:colOff>
      <xdr:row>11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152399</xdr:colOff>
      <xdr:row>13</xdr:row>
      <xdr:rowOff>9525</xdr:rowOff>
    </xdr:from>
    <xdr:to>
      <xdr:col>5</xdr:col>
      <xdr:colOff>523874</xdr:colOff>
      <xdr:row>24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180974</xdr:colOff>
      <xdr:row>13</xdr:row>
      <xdr:rowOff>9525</xdr:rowOff>
    </xdr:from>
    <xdr:to>
      <xdr:col>11</xdr:col>
      <xdr:colOff>552449</xdr:colOff>
      <xdr:row>24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142874</xdr:colOff>
      <xdr:row>13</xdr:row>
      <xdr:rowOff>57150</xdr:rowOff>
    </xdr:from>
    <xdr:to>
      <xdr:col>17</xdr:col>
      <xdr:colOff>514349</xdr:colOff>
      <xdr:row>24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13" workbookViewId="0">
      <selection activeCell="H19" sqref="H19:L25"/>
    </sheetView>
  </sheetViews>
  <sheetFormatPr defaultRowHeight="15" x14ac:dyDescent="0.25"/>
  <cols>
    <col min="1" max="1" width="14.7109375" bestFit="1" customWidth="1"/>
    <col min="2" max="2" width="10" bestFit="1" customWidth="1"/>
    <col min="3" max="3" width="7" bestFit="1" customWidth="1"/>
    <col min="4" max="5" width="11.42578125" bestFit="1" customWidth="1"/>
    <col min="8" max="8" width="14.7109375" bestFit="1" customWidth="1"/>
    <col min="9" max="9" width="10" bestFit="1" customWidth="1"/>
    <col min="13" max="13" width="11.42578125" bestFit="1" customWidth="1"/>
    <col min="15" max="15" width="11.42578125" bestFit="1" customWidth="1"/>
  </cols>
  <sheetData>
    <row r="1" spans="1:20" x14ac:dyDescent="0.25">
      <c r="A1" s="2" t="s">
        <v>11</v>
      </c>
      <c r="B1" t="s">
        <v>19</v>
      </c>
    </row>
    <row r="2" spans="1:20" x14ac:dyDescent="0.25">
      <c r="A2" s="2" t="s">
        <v>17</v>
      </c>
      <c r="B2" t="s">
        <v>18</v>
      </c>
    </row>
    <row r="3" spans="1:20" x14ac:dyDescent="0.25">
      <c r="A3" s="2">
        <v>10</v>
      </c>
      <c r="B3" t="s">
        <v>12</v>
      </c>
    </row>
    <row r="4" spans="1:20" x14ac:dyDescent="0.25">
      <c r="A4" s="2">
        <v>1000</v>
      </c>
      <c r="B4" t="s">
        <v>13</v>
      </c>
      <c r="H4" s="5" t="s">
        <v>27</v>
      </c>
      <c r="I4" s="2">
        <v>6</v>
      </c>
      <c r="K4" t="s">
        <v>33</v>
      </c>
    </row>
    <row r="5" spans="1:20" x14ac:dyDescent="0.25">
      <c r="A5" s="2" t="s">
        <v>29</v>
      </c>
      <c r="B5" t="s">
        <v>30</v>
      </c>
    </row>
    <row r="6" spans="1:20" x14ac:dyDescent="0.25">
      <c r="H6" s="31"/>
      <c r="I6" s="6"/>
      <c r="J6" s="7" t="s">
        <v>1</v>
      </c>
      <c r="K6" s="8"/>
      <c r="L6" s="6"/>
      <c r="M6" s="7" t="s">
        <v>2</v>
      </c>
      <c r="N6" s="8"/>
      <c r="O6" s="6"/>
      <c r="P6" s="7" t="s">
        <v>3</v>
      </c>
      <c r="Q6" s="8"/>
      <c r="R6" s="27"/>
      <c r="S6" s="7" t="s">
        <v>10</v>
      </c>
      <c r="T6" s="8"/>
    </row>
    <row r="7" spans="1:20" ht="15.75" thickBot="1" x14ac:dyDescent="0.3">
      <c r="A7" s="2">
        <v>100</v>
      </c>
      <c r="B7" t="s">
        <v>14</v>
      </c>
      <c r="H7" s="32" t="s">
        <v>0</v>
      </c>
      <c r="I7" s="29" t="s">
        <v>25</v>
      </c>
      <c r="J7" s="28" t="s">
        <v>26</v>
      </c>
      <c r="K7" s="30" t="s">
        <v>28</v>
      </c>
      <c r="L7" s="29" t="s">
        <v>25</v>
      </c>
      <c r="M7" s="28" t="s">
        <v>26</v>
      </c>
      <c r="N7" s="30" t="s">
        <v>28</v>
      </c>
      <c r="O7" s="29" t="s">
        <v>25</v>
      </c>
      <c r="P7" s="28" t="s">
        <v>26</v>
      </c>
      <c r="Q7" s="30" t="s">
        <v>28</v>
      </c>
      <c r="R7" s="29" t="s">
        <v>25</v>
      </c>
      <c r="S7" s="28" t="s">
        <v>26</v>
      </c>
      <c r="T7" s="30" t="s">
        <v>28</v>
      </c>
    </row>
    <row r="8" spans="1:20" ht="15.75" thickTop="1" x14ac:dyDescent="0.25">
      <c r="A8" s="2" t="s">
        <v>15</v>
      </c>
      <c r="B8" t="s">
        <v>16</v>
      </c>
      <c r="H8" s="33" t="s">
        <v>24</v>
      </c>
      <c r="I8" s="9">
        <f t="shared" ref="I8:I13" si="0">AVERAGE(B22,B30,B38,B46,B54, B62)</f>
        <v>3.1999999999999994E-2</v>
      </c>
      <c r="J8" s="10">
        <f t="shared" ref="J8:J13" si="1">_xlfn.STDEV.S(B22,B30,B38,B46,B54,B62)</f>
        <v>8.8994381845147914E-3</v>
      </c>
      <c r="K8" s="11">
        <f>J8/SQRT($I$4)</f>
        <v>3.6331804249169885E-3</v>
      </c>
      <c r="L8" s="9">
        <f t="shared" ref="L8:L13" si="2">AVERAGE(C22,C30,C38,C46,C54, C62)</f>
        <v>2.4833333333333332E-2</v>
      </c>
      <c r="M8" s="10">
        <f t="shared" ref="M8:M13" si="3">_xlfn.STDEV.S(C22,C30,C38,C46,C54,C62)</f>
        <v>1.3362883920272109E-2</v>
      </c>
      <c r="N8" s="11">
        <f>M8/SQRT($I$4)</f>
        <v>5.4553745161181333E-3</v>
      </c>
      <c r="O8" s="9">
        <f t="shared" ref="O8:O13" si="4">AVERAGE(D22,D30,D38,D46,D54,D62)</f>
        <v>2.8333333333333332E-2</v>
      </c>
      <c r="P8" s="10">
        <f t="shared" ref="P8:P13" si="5">_xlfn.STDEV.S(D22,D30,D38,D46,D54,D62)</f>
        <v>1.5731073284002806E-2</v>
      </c>
      <c r="Q8" s="11">
        <f>P8/SQRT($I$4)</f>
        <v>6.4221837753558938E-3</v>
      </c>
      <c r="R8" s="9">
        <f t="shared" ref="R8:R13" si="6">AVERAGE(E22,E30,E38,E46,E54,E62)</f>
        <v>2.3500000000000004E-2</v>
      </c>
      <c r="S8" s="10">
        <f t="shared" ref="S8:S13" si="7">_xlfn.STDEV.S(E22,E30,E38,E46,E54,E62)</f>
        <v>9.0939540355117286E-3</v>
      </c>
      <c r="T8" s="11">
        <f>S8/SQRT($I$4)</f>
        <v>3.7125911885546119E-3</v>
      </c>
    </row>
    <row r="9" spans="1:20" x14ac:dyDescent="0.25">
      <c r="H9" s="34" t="s">
        <v>5</v>
      </c>
      <c r="I9" s="12">
        <f t="shared" si="0"/>
        <v>9.5999999999999988E-2</v>
      </c>
      <c r="J9" s="13">
        <f t="shared" si="1"/>
        <v>8.1975606127676817E-3</v>
      </c>
      <c r="K9" s="14">
        <f t="shared" ref="K9:K13" si="8">J9/SQRT($I$4)</f>
        <v>3.3466401061363039E-3</v>
      </c>
      <c r="L9" s="12">
        <f t="shared" si="2"/>
        <v>0.17183333333333331</v>
      </c>
      <c r="M9" s="13">
        <f t="shared" si="3"/>
        <v>0.12020219077315798</v>
      </c>
      <c r="N9" s="14">
        <f t="shared" ref="N9:N13" si="9">M9/SQRT($I$4)</f>
        <v>4.9072338893152878E-2</v>
      </c>
      <c r="O9" s="12">
        <f t="shared" si="4"/>
        <v>0.68683333333333341</v>
      </c>
      <c r="P9" s="13">
        <f t="shared" si="5"/>
        <v>8.0018539518454501E-2</v>
      </c>
      <c r="Q9" s="14">
        <f t="shared" ref="Q9:Q13" si="10">P9/SQRT($I$4)</f>
        <v>3.2667431963824115E-2</v>
      </c>
      <c r="R9" s="12">
        <f t="shared" si="6"/>
        <v>0.17416666666666669</v>
      </c>
      <c r="S9" s="13">
        <f t="shared" si="7"/>
        <v>7.7308904187465104E-3</v>
      </c>
      <c r="T9" s="14">
        <f t="shared" ref="T9:T13" si="11">S9/SQRT($I$4)</f>
        <v>3.1561227972167214E-3</v>
      </c>
    </row>
    <row r="10" spans="1:20" x14ac:dyDescent="0.25">
      <c r="A10" t="s">
        <v>21</v>
      </c>
      <c r="H10" s="35" t="s">
        <v>4</v>
      </c>
      <c r="I10" s="15">
        <f t="shared" si="0"/>
        <v>6.9463333333333326</v>
      </c>
      <c r="J10" s="16">
        <f t="shared" si="1"/>
        <v>0.28126760685629398</v>
      </c>
      <c r="K10" s="17">
        <f t="shared" si="8"/>
        <v>0.11482701966194395</v>
      </c>
      <c r="L10" s="15">
        <f t="shared" si="2"/>
        <v>9.7313333333333318</v>
      </c>
      <c r="M10" s="16">
        <f t="shared" si="3"/>
        <v>0.16928752661276217</v>
      </c>
      <c r="N10" s="17">
        <f t="shared" si="9"/>
        <v>6.9111343336515876E-2</v>
      </c>
      <c r="O10" s="15">
        <f t="shared" si="4"/>
        <v>20.647499999999997</v>
      </c>
      <c r="P10" s="16">
        <f t="shared" si="5"/>
        <v>0.89664502452196804</v>
      </c>
      <c r="Q10" s="17">
        <f t="shared" si="10"/>
        <v>0.36605379841402202</v>
      </c>
      <c r="R10" s="15">
        <f t="shared" si="6"/>
        <v>10.291500000000001</v>
      </c>
      <c r="S10" s="16">
        <f t="shared" si="7"/>
        <v>1.34735336864535</v>
      </c>
      <c r="T10" s="17">
        <f t="shared" si="11"/>
        <v>0.55005470940019119</v>
      </c>
    </row>
    <row r="11" spans="1:20" x14ac:dyDescent="0.25">
      <c r="A11" t="s">
        <v>20</v>
      </c>
      <c r="H11" s="36" t="s">
        <v>6</v>
      </c>
      <c r="I11" s="18">
        <f t="shared" si="0"/>
        <v>20.8995</v>
      </c>
      <c r="J11" s="19">
        <f t="shared" si="1"/>
        <v>4.6816401719910115</v>
      </c>
      <c r="K11" s="20">
        <f t="shared" si="8"/>
        <v>1.9112715967822762</v>
      </c>
      <c r="L11" s="18">
        <f t="shared" si="2"/>
        <v>28.558666666666671</v>
      </c>
      <c r="M11" s="19">
        <f t="shared" si="3"/>
        <v>6.9222411303469107</v>
      </c>
      <c r="N11" s="20">
        <f t="shared" si="9"/>
        <v>2.8259931076427653</v>
      </c>
      <c r="O11" s="18">
        <f t="shared" si="4"/>
        <v>33.593333333333334</v>
      </c>
      <c r="P11" s="19">
        <f t="shared" si="5"/>
        <v>0.94832350317107872</v>
      </c>
      <c r="Q11" s="20">
        <f t="shared" si="10"/>
        <v>0.38715144897629472</v>
      </c>
      <c r="R11" s="18">
        <f t="shared" si="6"/>
        <v>24.812666666666662</v>
      </c>
      <c r="S11" s="19">
        <f t="shared" si="7"/>
        <v>2.2726465335961654</v>
      </c>
      <c r="T11" s="20">
        <f t="shared" si="11"/>
        <v>0.92780406216925881</v>
      </c>
    </row>
    <row r="12" spans="1:20" x14ac:dyDescent="0.25">
      <c r="H12" s="37" t="s">
        <v>7</v>
      </c>
      <c r="I12" s="21">
        <f t="shared" si="0"/>
        <v>20.114999999999998</v>
      </c>
      <c r="J12" s="22">
        <f t="shared" si="1"/>
        <v>1.9470938344106583</v>
      </c>
      <c r="K12" s="23">
        <f t="shared" si="8"/>
        <v>0.79489772927087932</v>
      </c>
      <c r="L12" s="21">
        <f t="shared" si="2"/>
        <v>27.077833333333331</v>
      </c>
      <c r="M12" s="22">
        <f t="shared" si="3"/>
        <v>4.5936677901941074</v>
      </c>
      <c r="N12" s="23">
        <f t="shared" si="9"/>
        <v>1.8753570223056559</v>
      </c>
      <c r="O12" s="21">
        <f t="shared" si="4"/>
        <v>33.590833333333336</v>
      </c>
      <c r="P12" s="22">
        <f t="shared" si="5"/>
        <v>0.8355715209763126</v>
      </c>
      <c r="Q12" s="23">
        <f t="shared" si="10"/>
        <v>0.34112064499886952</v>
      </c>
      <c r="R12" s="21">
        <f t="shared" si="6"/>
        <v>26.798833333333334</v>
      </c>
      <c r="S12" s="22">
        <f t="shared" si="7"/>
        <v>5.1575803790795716</v>
      </c>
      <c r="T12" s="23">
        <f t="shared" si="11"/>
        <v>2.1055733726891979</v>
      </c>
    </row>
    <row r="13" spans="1:20" x14ac:dyDescent="0.25">
      <c r="A13" t="s">
        <v>22</v>
      </c>
      <c r="H13" s="38" t="s">
        <v>8</v>
      </c>
      <c r="I13" s="24">
        <f t="shared" si="0"/>
        <v>21.253</v>
      </c>
      <c r="J13" s="25">
        <f t="shared" si="1"/>
        <v>8.0366827484976628</v>
      </c>
      <c r="K13" s="26">
        <f t="shared" si="8"/>
        <v>3.280961993074591</v>
      </c>
      <c r="L13" s="24">
        <f t="shared" si="2"/>
        <v>24.121333333333336</v>
      </c>
      <c r="M13" s="25">
        <f t="shared" si="3"/>
        <v>5.432264487915373</v>
      </c>
      <c r="N13" s="26">
        <f t="shared" si="9"/>
        <v>2.2177126905390034</v>
      </c>
      <c r="O13" s="24">
        <f t="shared" si="4"/>
        <v>25.592499999999998</v>
      </c>
      <c r="P13" s="25">
        <f t="shared" si="5"/>
        <v>0.36116630518363707</v>
      </c>
      <c r="Q13" s="26">
        <f t="shared" si="10"/>
        <v>0.14744552666436966</v>
      </c>
      <c r="R13" s="24">
        <f t="shared" si="6"/>
        <v>21.101333333333333</v>
      </c>
      <c r="S13" s="25">
        <f t="shared" si="7"/>
        <v>1.2686106836483235</v>
      </c>
      <c r="T13" s="26">
        <f t="shared" si="11"/>
        <v>0.51790814286362064</v>
      </c>
    </row>
    <row r="15" spans="1:20" x14ac:dyDescent="0.25">
      <c r="A15" t="s">
        <v>23</v>
      </c>
    </row>
    <row r="16" spans="1:20" x14ac:dyDescent="0.25">
      <c r="A16" t="s">
        <v>34</v>
      </c>
    </row>
    <row r="17" spans="1:12" x14ac:dyDescent="0.25">
      <c r="H17" s="39" t="s">
        <v>9</v>
      </c>
    </row>
    <row r="19" spans="1:12" x14ac:dyDescent="0.25">
      <c r="A19" s="40" t="s">
        <v>31</v>
      </c>
      <c r="H19" s="2" t="s">
        <v>0</v>
      </c>
      <c r="I19" s="2" t="s">
        <v>1</v>
      </c>
      <c r="J19" s="2" t="s">
        <v>2</v>
      </c>
      <c r="K19" s="2" t="s">
        <v>3</v>
      </c>
      <c r="L19" s="2" t="s">
        <v>10</v>
      </c>
    </row>
    <row r="20" spans="1:12" x14ac:dyDescent="0.25">
      <c r="H20" t="s">
        <v>24</v>
      </c>
      <c r="I20" s="4">
        <v>1</v>
      </c>
      <c r="J20" s="4">
        <f t="shared" ref="J20:J25" si="12">L8/I8</f>
        <v>0.77604166666666674</v>
      </c>
      <c r="K20" s="4">
        <f t="shared" ref="K20:K25" si="13">O8/I8</f>
        <v>0.88541666666666674</v>
      </c>
      <c r="L20" s="4">
        <f t="shared" ref="L20:L25" si="14">R8/I8</f>
        <v>0.73437500000000022</v>
      </c>
    </row>
    <row r="21" spans="1:12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10</v>
      </c>
      <c r="H21" t="s">
        <v>5</v>
      </c>
      <c r="I21" s="4">
        <v>1</v>
      </c>
      <c r="J21" s="4">
        <f t="shared" si="12"/>
        <v>1.7899305555555556</v>
      </c>
      <c r="K21" s="4">
        <f t="shared" si="13"/>
        <v>7.1545138888888902</v>
      </c>
      <c r="L21" s="4">
        <f t="shared" si="14"/>
        <v>1.8142361111111116</v>
      </c>
    </row>
    <row r="22" spans="1:12" x14ac:dyDescent="0.25">
      <c r="A22" t="s">
        <v>24</v>
      </c>
      <c r="B22" s="1">
        <v>4.7E-2</v>
      </c>
      <c r="C22" s="1">
        <v>5.1999999999999998E-2</v>
      </c>
      <c r="D22" s="1">
        <v>0.06</v>
      </c>
      <c r="E22" s="1">
        <v>4.2000000000000003E-2</v>
      </c>
      <c r="H22" t="s">
        <v>4</v>
      </c>
      <c r="I22" s="4">
        <v>1</v>
      </c>
      <c r="J22" s="4">
        <f t="shared" si="12"/>
        <v>1.4009309467824751</v>
      </c>
      <c r="K22" s="4">
        <f t="shared" si="13"/>
        <v>2.9724314986323721</v>
      </c>
      <c r="L22" s="4">
        <f t="shared" si="14"/>
        <v>1.481573012140698</v>
      </c>
    </row>
    <row r="23" spans="1:12" x14ac:dyDescent="0.25">
      <c r="A23" t="s">
        <v>5</v>
      </c>
      <c r="B23" s="1">
        <v>0.112</v>
      </c>
      <c r="C23" s="1">
        <v>0.41699999999999998</v>
      </c>
      <c r="D23" s="1">
        <v>0.73499999999999999</v>
      </c>
      <c r="E23" s="1">
        <v>0.189</v>
      </c>
      <c r="H23" t="s">
        <v>6</v>
      </c>
      <c r="I23" s="4">
        <v>1</v>
      </c>
      <c r="J23" s="4">
        <f t="shared" si="12"/>
        <v>1.366476071995343</v>
      </c>
      <c r="K23" s="4">
        <f t="shared" si="13"/>
        <v>1.6073749770728167</v>
      </c>
      <c r="L23" s="4">
        <f t="shared" si="14"/>
        <v>1.1872373342264964</v>
      </c>
    </row>
    <row r="24" spans="1:12" x14ac:dyDescent="0.25">
      <c r="A24" t="s">
        <v>4</v>
      </c>
      <c r="B24" s="1">
        <v>7.2380000000000004</v>
      </c>
      <c r="C24" s="1">
        <v>9.5739999999999998</v>
      </c>
      <c r="D24" s="1">
        <v>19.952999999999999</v>
      </c>
      <c r="E24" s="1">
        <v>9.7479999999999993</v>
      </c>
      <c r="H24" t="s">
        <v>7</v>
      </c>
      <c r="I24" s="4">
        <v>1</v>
      </c>
      <c r="J24" s="4">
        <f t="shared" si="12"/>
        <v>1.3461512967105809</v>
      </c>
      <c r="K24" s="4">
        <f t="shared" si="13"/>
        <v>1.6699395144585303</v>
      </c>
      <c r="L24" s="4">
        <f t="shared" si="14"/>
        <v>1.3322810506255698</v>
      </c>
    </row>
    <row r="25" spans="1:12" x14ac:dyDescent="0.25">
      <c r="A25" t="s">
        <v>6</v>
      </c>
      <c r="B25" s="1">
        <v>18.521999999999998</v>
      </c>
      <c r="C25" s="1">
        <v>23.994</v>
      </c>
      <c r="D25" s="1">
        <v>33.042000000000002</v>
      </c>
      <c r="E25" s="1">
        <v>22.478999999999999</v>
      </c>
      <c r="H25" t="s">
        <v>8</v>
      </c>
      <c r="I25" s="4">
        <v>1</v>
      </c>
      <c r="J25" s="4">
        <f t="shared" si="12"/>
        <v>1.1349613387913864</v>
      </c>
      <c r="K25" s="4">
        <f t="shared" si="13"/>
        <v>1.2041829388792169</v>
      </c>
      <c r="L25" s="4">
        <f t="shared" si="14"/>
        <v>0.99286375256826487</v>
      </c>
    </row>
    <row r="26" spans="1:12" x14ac:dyDescent="0.25">
      <c r="A26" t="s">
        <v>7</v>
      </c>
      <c r="B26" s="1">
        <v>18.151</v>
      </c>
      <c r="C26" s="1">
        <v>22.834</v>
      </c>
      <c r="D26" s="1">
        <v>33.228000000000002</v>
      </c>
      <c r="E26" s="1">
        <v>22.140999999999998</v>
      </c>
      <c r="K26" s="4"/>
    </row>
    <row r="27" spans="1:12" x14ac:dyDescent="0.25">
      <c r="A27" t="s">
        <v>8</v>
      </c>
      <c r="B27" s="1">
        <v>15.19</v>
      </c>
      <c r="C27" s="1">
        <v>19.597999999999999</v>
      </c>
      <c r="D27" s="1">
        <v>25.093</v>
      </c>
      <c r="E27" s="1">
        <v>18.913</v>
      </c>
      <c r="H27" s="39" t="s">
        <v>32</v>
      </c>
    </row>
    <row r="29" spans="1:12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10</v>
      </c>
      <c r="H29" s="2" t="s">
        <v>0</v>
      </c>
      <c r="I29" s="2" t="s">
        <v>1</v>
      </c>
      <c r="J29" s="2" t="s">
        <v>2</v>
      </c>
      <c r="K29" s="2" t="s">
        <v>3</v>
      </c>
      <c r="L29" s="2" t="s">
        <v>10</v>
      </c>
    </row>
    <row r="30" spans="1:12" x14ac:dyDescent="0.25">
      <c r="A30" t="s">
        <v>24</v>
      </c>
      <c r="B30" s="1">
        <v>3.9E-2</v>
      </c>
      <c r="C30" s="1">
        <v>1.7999999999999999E-2</v>
      </c>
      <c r="D30" s="1">
        <v>2.7E-2</v>
      </c>
      <c r="E30" s="1">
        <v>1.9E-2</v>
      </c>
      <c r="H30" t="s">
        <v>24</v>
      </c>
      <c r="I30" s="3">
        <v>0</v>
      </c>
      <c r="J30" s="3">
        <f>100*(J20-1)</f>
        <v>-22.395833333333325</v>
      </c>
      <c r="K30" s="3">
        <f t="shared" ref="K30:L30" si="15">100*(K20-1)</f>
        <v>-11.458333333333325</v>
      </c>
      <c r="L30" s="3">
        <f t="shared" si="15"/>
        <v>-26.562499999999979</v>
      </c>
    </row>
    <row r="31" spans="1:12" x14ac:dyDescent="0.25">
      <c r="A31" t="s">
        <v>5</v>
      </c>
      <c r="B31" s="1">
        <v>9.0999999999999998E-2</v>
      </c>
      <c r="C31" s="1">
        <v>0.13</v>
      </c>
      <c r="D31" s="1">
        <v>0.63700000000000001</v>
      </c>
      <c r="E31" s="1">
        <v>0.17599999999999999</v>
      </c>
      <c r="H31" t="s">
        <v>5</v>
      </c>
      <c r="I31" s="3">
        <v>0</v>
      </c>
      <c r="J31" s="3">
        <f t="shared" ref="J31:L35" si="16">100*(J21-1)</f>
        <v>78.993055555555557</v>
      </c>
      <c r="K31" s="3">
        <f t="shared" si="16"/>
        <v>615.45138888888903</v>
      </c>
      <c r="L31" s="3">
        <f t="shared" si="16"/>
        <v>81.423611111111157</v>
      </c>
    </row>
    <row r="32" spans="1:12" x14ac:dyDescent="0.25">
      <c r="A32" t="s">
        <v>4</v>
      </c>
      <c r="B32" s="1">
        <v>6.7009999999999996</v>
      </c>
      <c r="C32" s="1">
        <v>9.6579999999999995</v>
      </c>
      <c r="D32" s="1">
        <v>20.606000000000002</v>
      </c>
      <c r="E32" s="1">
        <v>9.6890000000000001</v>
      </c>
      <c r="H32" t="s">
        <v>4</v>
      </c>
      <c r="I32" s="3">
        <v>0</v>
      </c>
      <c r="J32" s="3">
        <f t="shared" si="16"/>
        <v>40.09309467824751</v>
      </c>
      <c r="K32" s="3">
        <f t="shared" si="16"/>
        <v>197.24314986323722</v>
      </c>
      <c r="L32" s="3">
        <f t="shared" si="16"/>
        <v>48.157301214069804</v>
      </c>
    </row>
    <row r="33" spans="1:12" x14ac:dyDescent="0.25">
      <c r="A33" t="s">
        <v>6</v>
      </c>
      <c r="B33" s="1">
        <v>19.245000000000001</v>
      </c>
      <c r="C33" s="1">
        <v>28.175000000000001</v>
      </c>
      <c r="D33" s="1">
        <v>35.151000000000003</v>
      </c>
      <c r="E33" s="1">
        <v>24.936</v>
      </c>
      <c r="H33" t="s">
        <v>6</v>
      </c>
      <c r="I33" s="3">
        <v>0</v>
      </c>
      <c r="J33" s="3">
        <f t="shared" si="16"/>
        <v>36.647607199534306</v>
      </c>
      <c r="K33" s="3">
        <f t="shared" si="16"/>
        <v>60.737497707281676</v>
      </c>
      <c r="L33" s="3">
        <f t="shared" si="16"/>
        <v>18.723733422649637</v>
      </c>
    </row>
    <row r="34" spans="1:12" x14ac:dyDescent="0.25">
      <c r="A34" t="s">
        <v>7</v>
      </c>
      <c r="B34" s="1">
        <v>19.234000000000002</v>
      </c>
      <c r="C34" s="1">
        <v>23.792999999999999</v>
      </c>
      <c r="D34" s="1">
        <v>33.371000000000002</v>
      </c>
      <c r="E34" s="1">
        <v>25.838999999999999</v>
      </c>
      <c r="H34" t="s">
        <v>7</v>
      </c>
      <c r="I34" s="3">
        <v>0</v>
      </c>
      <c r="J34" s="3">
        <f t="shared" si="16"/>
        <v>34.615129671058085</v>
      </c>
      <c r="K34" s="3">
        <f t="shared" si="16"/>
        <v>66.993951445853028</v>
      </c>
      <c r="L34" s="3">
        <f t="shared" si="16"/>
        <v>33.228105062556978</v>
      </c>
    </row>
    <row r="35" spans="1:12" x14ac:dyDescent="0.25">
      <c r="A35" t="s">
        <v>8</v>
      </c>
      <c r="B35" s="1">
        <v>15.565</v>
      </c>
      <c r="C35" s="1">
        <v>19.8</v>
      </c>
      <c r="D35" s="1">
        <v>25.305</v>
      </c>
      <c r="E35" s="1">
        <v>21.268000000000001</v>
      </c>
      <c r="H35" t="s">
        <v>8</v>
      </c>
      <c r="I35" s="3">
        <v>0</v>
      </c>
      <c r="J35" s="3">
        <f t="shared" si="16"/>
        <v>13.49613387913864</v>
      </c>
      <c r="K35" s="3">
        <f t="shared" si="16"/>
        <v>20.418293887921692</v>
      </c>
      <c r="L35" s="3">
        <f t="shared" si="16"/>
        <v>-0.71362474317351321</v>
      </c>
    </row>
    <row r="37" spans="1:12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10</v>
      </c>
    </row>
    <row r="38" spans="1:12" x14ac:dyDescent="0.25">
      <c r="A38" t="s">
        <v>24</v>
      </c>
      <c r="B38" s="1">
        <v>2.5999999999999999E-2</v>
      </c>
      <c r="C38" s="1">
        <v>1.7999999999999999E-2</v>
      </c>
      <c r="D38" s="1">
        <v>0.02</v>
      </c>
      <c r="E38" s="1">
        <v>1.9E-2</v>
      </c>
    </row>
    <row r="39" spans="1:12" x14ac:dyDescent="0.25">
      <c r="A39" t="s">
        <v>5</v>
      </c>
      <c r="B39" s="1">
        <v>9.0999999999999998E-2</v>
      </c>
      <c r="C39" s="1">
        <v>0.11799999999999999</v>
      </c>
      <c r="D39" s="1">
        <v>0.64</v>
      </c>
      <c r="E39" s="1">
        <v>0.17100000000000001</v>
      </c>
    </row>
    <row r="40" spans="1:12" x14ac:dyDescent="0.25">
      <c r="A40" t="s">
        <v>4</v>
      </c>
      <c r="B40" s="1">
        <v>6.8739999999999997</v>
      </c>
      <c r="C40" s="1">
        <v>9.7059999999999995</v>
      </c>
      <c r="D40" s="1">
        <v>20.309999999999999</v>
      </c>
      <c r="E40" s="1">
        <v>9.8759999999999994</v>
      </c>
    </row>
    <row r="41" spans="1:12" x14ac:dyDescent="0.25">
      <c r="A41" t="s">
        <v>6</v>
      </c>
      <c r="B41" s="1">
        <v>18.940999999999999</v>
      </c>
      <c r="C41" s="1">
        <v>23.675999999999998</v>
      </c>
      <c r="D41" s="1">
        <v>32.811</v>
      </c>
      <c r="E41" s="1">
        <v>23.212</v>
      </c>
    </row>
    <row r="42" spans="1:12" x14ac:dyDescent="0.25">
      <c r="A42" t="s">
        <v>7</v>
      </c>
      <c r="B42" s="1">
        <v>18.577999999999999</v>
      </c>
      <c r="C42" s="1">
        <v>33.156999999999996</v>
      </c>
      <c r="D42" s="1">
        <v>33.648000000000003</v>
      </c>
      <c r="E42" s="1">
        <v>27.827000000000002</v>
      </c>
    </row>
    <row r="43" spans="1:12" x14ac:dyDescent="0.25">
      <c r="A43" t="s">
        <v>8</v>
      </c>
      <c r="B43" s="1">
        <v>35.665999999999997</v>
      </c>
      <c r="C43" s="1">
        <v>25.391999999999999</v>
      </c>
      <c r="D43" s="1">
        <v>25.503</v>
      </c>
      <c r="E43" s="1">
        <v>20.356999999999999</v>
      </c>
    </row>
    <row r="45" spans="1:12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10</v>
      </c>
    </row>
    <row r="46" spans="1:12" x14ac:dyDescent="0.25">
      <c r="A46" t="s">
        <v>24</v>
      </c>
      <c r="B46" s="1">
        <v>2.7E-2</v>
      </c>
      <c r="C46" s="1">
        <v>0.02</v>
      </c>
      <c r="D46" s="1">
        <v>0.02</v>
      </c>
      <c r="E46" s="1">
        <v>0.02</v>
      </c>
    </row>
    <row r="47" spans="1:12" x14ac:dyDescent="0.25">
      <c r="A47" t="s">
        <v>5</v>
      </c>
      <c r="B47" s="1">
        <v>9.4E-2</v>
      </c>
      <c r="C47" s="1">
        <v>0.12</v>
      </c>
      <c r="D47" s="1">
        <v>0.64400000000000002</v>
      </c>
      <c r="E47" s="1">
        <v>0.17100000000000001</v>
      </c>
    </row>
    <row r="48" spans="1:12" x14ac:dyDescent="0.25">
      <c r="A48" t="s">
        <v>4</v>
      </c>
      <c r="B48" s="1">
        <v>7.359</v>
      </c>
      <c r="C48" s="1">
        <v>9.984</v>
      </c>
      <c r="D48" s="1">
        <v>22.381</v>
      </c>
      <c r="E48" s="1">
        <v>13.038</v>
      </c>
    </row>
    <row r="49" spans="1:5" x14ac:dyDescent="0.25">
      <c r="A49" t="s">
        <v>6</v>
      </c>
      <c r="B49" s="1">
        <v>30.393000000000001</v>
      </c>
      <c r="C49" s="1">
        <v>42.085000000000001</v>
      </c>
      <c r="D49" s="1">
        <v>34.195999999999998</v>
      </c>
      <c r="E49" s="1">
        <v>28.686</v>
      </c>
    </row>
    <row r="50" spans="1:5" x14ac:dyDescent="0.25">
      <c r="A50" t="s">
        <v>7</v>
      </c>
      <c r="B50" s="1">
        <v>22.436</v>
      </c>
      <c r="C50" s="1">
        <v>31.916</v>
      </c>
      <c r="D50" s="1">
        <v>33.305</v>
      </c>
      <c r="E50" s="1">
        <v>36.570999999999998</v>
      </c>
    </row>
    <row r="51" spans="1:5" x14ac:dyDescent="0.25">
      <c r="A51" t="s">
        <v>8</v>
      </c>
      <c r="B51" s="1">
        <v>20.972000000000001</v>
      </c>
      <c r="C51" s="1">
        <v>26.280999999999999</v>
      </c>
      <c r="D51" s="1">
        <v>25.928000000000001</v>
      </c>
      <c r="E51" s="1">
        <v>21.963000000000001</v>
      </c>
    </row>
    <row r="53" spans="1:5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10</v>
      </c>
    </row>
    <row r="54" spans="1:5" x14ac:dyDescent="0.25">
      <c r="A54" t="s">
        <v>24</v>
      </c>
      <c r="B54" s="1">
        <v>2.7E-2</v>
      </c>
      <c r="C54" s="1">
        <v>0.02</v>
      </c>
      <c r="D54" s="1">
        <v>2.1999999999999999E-2</v>
      </c>
      <c r="E54" s="1">
        <v>2.1000000000000001E-2</v>
      </c>
    </row>
    <row r="55" spans="1:5" x14ac:dyDescent="0.25">
      <c r="A55" t="s">
        <v>5</v>
      </c>
      <c r="B55" s="1">
        <v>9.7000000000000003E-2</v>
      </c>
      <c r="C55" s="1">
        <v>0.127</v>
      </c>
      <c r="D55" s="1">
        <v>0.83</v>
      </c>
      <c r="E55" s="1">
        <v>0.16800000000000001</v>
      </c>
    </row>
    <row r="56" spans="1:5" x14ac:dyDescent="0.25">
      <c r="A56" t="s">
        <v>4</v>
      </c>
      <c r="B56" s="1">
        <v>6.75</v>
      </c>
      <c r="C56" s="1">
        <v>9.8889999999999993</v>
      </c>
      <c r="D56" s="1">
        <v>20.632999999999999</v>
      </c>
      <c r="E56" s="1">
        <v>9.6850000000000005</v>
      </c>
    </row>
    <row r="57" spans="1:5" x14ac:dyDescent="0.25">
      <c r="A57" t="s">
        <v>6</v>
      </c>
      <c r="B57" s="1">
        <v>19.89</v>
      </c>
      <c r="C57" s="1">
        <v>25.134</v>
      </c>
      <c r="D57" s="1">
        <v>33.654000000000003</v>
      </c>
      <c r="E57" s="1">
        <v>25.963999999999999</v>
      </c>
    </row>
    <row r="58" spans="1:5" x14ac:dyDescent="0.25">
      <c r="A58" t="s">
        <v>7</v>
      </c>
      <c r="B58" s="1">
        <v>22.637</v>
      </c>
      <c r="C58" s="1">
        <v>27.686</v>
      </c>
      <c r="D58" s="1">
        <v>32.792999999999999</v>
      </c>
      <c r="E58" s="1">
        <v>23.757999999999999</v>
      </c>
    </row>
    <row r="59" spans="1:5" x14ac:dyDescent="0.25">
      <c r="A59" t="s">
        <v>8</v>
      </c>
      <c r="B59" s="1">
        <v>15.416</v>
      </c>
      <c r="C59" s="1">
        <v>20.215</v>
      </c>
      <c r="D59" s="1">
        <v>26.026</v>
      </c>
      <c r="E59" s="1">
        <v>22.298999999999999</v>
      </c>
    </row>
    <row r="61" spans="1:5" x14ac:dyDescent="0.25">
      <c r="A61" s="2" t="s">
        <v>0</v>
      </c>
      <c r="B61" s="2" t="s">
        <v>1</v>
      </c>
      <c r="C61" s="2" t="s">
        <v>2</v>
      </c>
      <c r="D61" s="2" t="s">
        <v>3</v>
      </c>
      <c r="E61" s="2" t="s">
        <v>10</v>
      </c>
    </row>
    <row r="62" spans="1:5" x14ac:dyDescent="0.25">
      <c r="A62" t="s">
        <v>24</v>
      </c>
      <c r="B62" s="1">
        <v>2.5999999999999999E-2</v>
      </c>
      <c r="C62" s="1">
        <v>2.1000000000000001E-2</v>
      </c>
      <c r="D62" s="1">
        <v>2.1000000000000001E-2</v>
      </c>
      <c r="E62" s="1">
        <v>0.02</v>
      </c>
    </row>
    <row r="63" spans="1:5" x14ac:dyDescent="0.25">
      <c r="A63" t="s">
        <v>5</v>
      </c>
      <c r="B63" s="1">
        <v>9.0999999999999998E-2</v>
      </c>
      <c r="C63" s="1">
        <v>0.11899999999999999</v>
      </c>
      <c r="D63" s="1">
        <v>0.63500000000000001</v>
      </c>
      <c r="E63" s="1">
        <v>0.17</v>
      </c>
    </row>
    <row r="64" spans="1:5" x14ac:dyDescent="0.25">
      <c r="A64" t="s">
        <v>4</v>
      </c>
      <c r="B64" s="1">
        <v>6.7560000000000002</v>
      </c>
      <c r="C64" s="1">
        <v>9.577</v>
      </c>
      <c r="D64" s="1">
        <v>20.001999999999999</v>
      </c>
      <c r="E64" s="1">
        <v>9.7129999999999992</v>
      </c>
    </row>
    <row r="65" spans="1:5" x14ac:dyDescent="0.25">
      <c r="A65" t="s">
        <v>6</v>
      </c>
      <c r="B65" s="1">
        <v>18.405999999999999</v>
      </c>
      <c r="C65" s="1">
        <v>28.288</v>
      </c>
      <c r="D65" s="1">
        <v>32.706000000000003</v>
      </c>
      <c r="E65" s="1">
        <v>23.599</v>
      </c>
    </row>
    <row r="66" spans="1:5" x14ac:dyDescent="0.25">
      <c r="A66" t="s">
        <v>7</v>
      </c>
      <c r="B66" s="1">
        <v>19.654</v>
      </c>
      <c r="C66" s="1">
        <v>23.081</v>
      </c>
      <c r="D66" s="1">
        <v>35.200000000000003</v>
      </c>
      <c r="E66" s="1">
        <v>24.657</v>
      </c>
    </row>
    <row r="67" spans="1:5" x14ac:dyDescent="0.25">
      <c r="A67" t="s">
        <v>8</v>
      </c>
      <c r="B67" s="1">
        <v>24.709</v>
      </c>
      <c r="C67" s="1">
        <v>33.442</v>
      </c>
      <c r="D67" s="1">
        <v>25.7</v>
      </c>
      <c r="E67" s="1">
        <v>21.808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2" sqref="U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Robinson</dc:creator>
  <cp:lastModifiedBy>Dana Robinson</cp:lastModifiedBy>
  <dcterms:created xsi:type="dcterms:W3CDTF">2013-10-14T14:44:18Z</dcterms:created>
  <dcterms:modified xsi:type="dcterms:W3CDTF">2013-10-15T19:31:46Z</dcterms:modified>
</cp:coreProperties>
</file>